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calcPr calcId="145621"/>
</workbook>
</file>

<file path=xl/calcChain.xml><?xml version="1.0" encoding="utf-8"?>
<calcChain xmlns="http://schemas.openxmlformats.org/spreadsheetml/2006/main">
  <c r="T27" i="1" l="1"/>
  <c r="T26" i="1"/>
  <c r="R27" i="1"/>
  <c r="R26" i="1"/>
  <c r="P29" i="1"/>
  <c r="P27" i="1"/>
  <c r="P26" i="1"/>
  <c r="P25" i="1"/>
  <c r="P21" i="1"/>
  <c r="P19" i="1"/>
  <c r="P17" i="1"/>
  <c r="T34" i="1" l="1"/>
  <c r="R34" i="1"/>
  <c r="P34" i="1"/>
  <c r="K34" i="1"/>
  <c r="L34" i="1" s="1"/>
  <c r="T33" i="1"/>
  <c r="R33" i="1"/>
  <c r="P33" i="1"/>
  <c r="K33" i="1"/>
  <c r="L33" i="1" s="1"/>
  <c r="T32" i="1"/>
  <c r="R32" i="1"/>
  <c r="P32" i="1"/>
  <c r="L32" i="1"/>
  <c r="K32" i="1"/>
  <c r="T31" i="1"/>
  <c r="R31" i="1"/>
  <c r="P31" i="1"/>
  <c r="L31" i="1"/>
  <c r="K31" i="1"/>
  <c r="T30" i="1"/>
  <c r="R30" i="1"/>
  <c r="P30" i="1"/>
  <c r="L30" i="1"/>
  <c r="K30" i="1"/>
  <c r="T29" i="1"/>
  <c r="R29" i="1"/>
  <c r="T28" i="1"/>
  <c r="R28" i="1"/>
  <c r="P28" i="1"/>
  <c r="O28" i="1"/>
  <c r="K28" i="1" s="1"/>
  <c r="L28" i="1" s="1"/>
  <c r="T25" i="1"/>
  <c r="R25" i="1"/>
  <c r="T24" i="1"/>
  <c r="R24" i="1"/>
  <c r="P24" i="1"/>
  <c r="L24" i="1"/>
  <c r="K24" i="1"/>
  <c r="T23" i="1"/>
  <c r="R23" i="1"/>
  <c r="P23" i="1"/>
  <c r="L23" i="1"/>
  <c r="K23" i="1"/>
  <c r="T22" i="1"/>
  <c r="R22" i="1"/>
  <c r="P22" i="1"/>
  <c r="K22" i="1"/>
  <c r="L22" i="1" s="1"/>
  <c r="T21" i="1"/>
  <c r="R21" i="1"/>
  <c r="T20" i="1"/>
  <c r="R20" i="1"/>
  <c r="P20" i="1"/>
  <c r="L20" i="1"/>
  <c r="K20" i="1"/>
  <c r="T19" i="1"/>
  <c r="R19" i="1"/>
  <c r="T18" i="1"/>
  <c r="R18" i="1"/>
  <c r="P18" i="1"/>
  <c r="O18" i="1"/>
  <c r="K18" i="1" s="1"/>
  <c r="L18" i="1" s="1"/>
  <c r="T17" i="1"/>
  <c r="R17" i="1"/>
  <c r="T16" i="1"/>
  <c r="R16" i="1"/>
  <c r="P16" i="1"/>
  <c r="L16" i="1"/>
  <c r="K16" i="1"/>
  <c r="T15" i="1"/>
  <c r="R15" i="1"/>
  <c r="P15" i="1"/>
  <c r="L15" i="1"/>
  <c r="K15" i="1"/>
  <c r="T14" i="1"/>
  <c r="R14" i="1"/>
  <c r="P14" i="1"/>
  <c r="K14" i="1"/>
  <c r="L14" i="1" s="1"/>
  <c r="T13" i="1"/>
  <c r="R13" i="1"/>
  <c r="P13" i="1"/>
  <c r="L13" i="1"/>
  <c r="K13" i="1"/>
  <c r="T12" i="1"/>
  <c r="R12" i="1"/>
  <c r="P12" i="1"/>
  <c r="L12" i="1"/>
  <c r="K12" i="1"/>
  <c r="T11" i="1"/>
  <c r="R11" i="1"/>
  <c r="P11" i="1"/>
  <c r="L11" i="1"/>
  <c r="K11" i="1"/>
  <c r="T10" i="1"/>
  <c r="R10" i="1"/>
  <c r="P10" i="1"/>
  <c r="K10" i="1"/>
  <c r="L10" i="1" s="1"/>
  <c r="T9" i="1"/>
  <c r="R9" i="1"/>
  <c r="P9" i="1"/>
  <c r="L9" i="1"/>
  <c r="K9" i="1"/>
  <c r="T8" i="1"/>
  <c r="R8" i="1"/>
  <c r="P8" i="1"/>
  <c r="K8" i="1"/>
  <c r="L8" i="1" s="1"/>
  <c r="T7" i="1"/>
  <c r="R7" i="1"/>
  <c r="P7" i="1"/>
  <c r="L7" i="1"/>
  <c r="K7" i="1"/>
  <c r="R35" i="1" l="1"/>
  <c r="R36" i="1" s="1"/>
  <c r="R37" i="1" s="1"/>
  <c r="P35" i="1"/>
  <c r="P36" i="1" s="1"/>
  <c r="P37" i="1" s="1"/>
  <c r="T35" i="1"/>
  <c r="L35" i="1"/>
  <c r="L36" i="1" s="1"/>
  <c r="T36" i="1" l="1"/>
  <c r="T37" i="1" s="1"/>
</calcChain>
</file>

<file path=xl/sharedStrings.xml><?xml version="1.0" encoding="utf-8"?>
<sst xmlns="http://schemas.openxmlformats.org/spreadsheetml/2006/main" count="186" uniqueCount="141">
  <si>
    <t>内　訳　書</t>
    <rPh sb="0" eb="1">
      <t>ナイ</t>
    </rPh>
    <rPh sb="2" eb="3">
      <t>ワケ</t>
    </rPh>
    <rPh sb="4" eb="5">
      <t>ショ</t>
    </rPh>
    <phoneticPr fontId="3"/>
  </si>
  <si>
    <t>平成30年度 事務用消耗品買入</t>
    <rPh sb="7" eb="9">
      <t>ジム</t>
    </rPh>
    <rPh sb="9" eb="10">
      <t>ヨウ</t>
    </rPh>
    <rPh sb="10" eb="12">
      <t>ショウモウ</t>
    </rPh>
    <rPh sb="12" eb="13">
      <t>ヒン</t>
    </rPh>
    <rPh sb="13" eb="15">
      <t>カイイレ</t>
    </rPh>
    <phoneticPr fontId="3"/>
  </si>
  <si>
    <t>金額（円）：税抜</t>
    <rPh sb="3" eb="4">
      <t>エン</t>
    </rPh>
    <phoneticPr fontId="3"/>
  </si>
  <si>
    <t>№</t>
    <phoneticPr fontId="3"/>
  </si>
  <si>
    <t>品名</t>
    <rPh sb="0" eb="2">
      <t>ヒンメイ</t>
    </rPh>
    <phoneticPr fontId="3"/>
  </si>
  <si>
    <t>メーカー</t>
    <phoneticPr fontId="3"/>
  </si>
  <si>
    <t>品番</t>
    <rPh sb="0" eb="2">
      <t>ヒンバン</t>
    </rPh>
    <phoneticPr fontId="3"/>
  </si>
  <si>
    <t>規格
サイズ等</t>
    <rPh sb="0" eb="2">
      <t>キカク</t>
    </rPh>
    <rPh sb="6" eb="7">
      <t>トウ</t>
    </rPh>
    <phoneticPr fontId="3"/>
  </si>
  <si>
    <t>単位</t>
    <rPh sb="0" eb="2">
      <t>タンイ</t>
    </rPh>
    <phoneticPr fontId="3"/>
  </si>
  <si>
    <t>H25年度 
共通物品</t>
    <rPh sb="7" eb="9">
      <t>キョウツウ</t>
    </rPh>
    <rPh sb="9" eb="11">
      <t>ブッピン</t>
    </rPh>
    <phoneticPr fontId="3"/>
  </si>
  <si>
    <t>部署予算で
購入</t>
    <rPh sb="0" eb="2">
      <t>ブショ</t>
    </rPh>
    <rPh sb="2" eb="4">
      <t>ヨサン</t>
    </rPh>
    <rPh sb="6" eb="8">
      <t>コウニュウ</t>
    </rPh>
    <phoneticPr fontId="3"/>
  </si>
  <si>
    <t>購入不可</t>
    <rPh sb="0" eb="2">
      <t>コウニュウ</t>
    </rPh>
    <rPh sb="2" eb="4">
      <t>フカ</t>
    </rPh>
    <phoneticPr fontId="3"/>
  </si>
  <si>
    <t>定価又は　　参考価格</t>
    <rPh sb="0" eb="2">
      <t>テイカ</t>
    </rPh>
    <rPh sb="2" eb="3">
      <t>マタ</t>
    </rPh>
    <rPh sb="6" eb="8">
      <t>サンコウ</t>
    </rPh>
    <rPh sb="8" eb="10">
      <t>カカク</t>
    </rPh>
    <phoneticPr fontId="3"/>
  </si>
  <si>
    <t>入札単価</t>
    <rPh sb="0" eb="2">
      <t>ニュウサツ</t>
    </rPh>
    <rPh sb="2" eb="4">
      <t>タンカ</t>
    </rPh>
    <phoneticPr fontId="3"/>
  </si>
  <si>
    <t>色内訳</t>
    <rPh sb="0" eb="1">
      <t>イロ</t>
    </rPh>
    <rPh sb="1" eb="3">
      <t>ウチワケ</t>
    </rPh>
    <phoneticPr fontId="3"/>
  </si>
  <si>
    <t>合計数量・金額</t>
    <rPh sb="0" eb="2">
      <t>ゴウケイ</t>
    </rPh>
    <rPh sb="2" eb="4">
      <t>スウリョウ</t>
    </rPh>
    <rPh sb="5" eb="7">
      <t>キンガク</t>
    </rPh>
    <phoneticPr fontId="3"/>
  </si>
  <si>
    <t>第1回納品</t>
    <rPh sb="0" eb="1">
      <t>ダイ</t>
    </rPh>
    <rPh sb="2" eb="3">
      <t>カイ</t>
    </rPh>
    <rPh sb="3" eb="5">
      <t>ノウヒン</t>
    </rPh>
    <phoneticPr fontId="3"/>
  </si>
  <si>
    <t>第2回納品</t>
    <rPh sb="0" eb="1">
      <t>ダイ</t>
    </rPh>
    <rPh sb="2" eb="3">
      <t>カイ</t>
    </rPh>
    <rPh sb="3" eb="5">
      <t>ノウヒン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</si>
  <si>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</si>
  <si>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</si>
  <si>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フラットファイルV</t>
    <phoneticPr fontId="3"/>
  </si>
  <si>
    <t>コクヨ</t>
    <phoneticPr fontId="3"/>
  </si>
  <si>
    <t>フ-Ｖ10B</t>
  </si>
  <si>
    <t>A4-S</t>
  </si>
  <si>
    <t>1冊</t>
    <rPh sb="1" eb="2">
      <t>サツ</t>
    </rPh>
    <phoneticPr fontId="3"/>
  </si>
  <si>
    <t>青</t>
    <rPh sb="0" eb="1">
      <t>アオ</t>
    </rPh>
    <phoneticPr fontId="3"/>
  </si>
  <si>
    <t>フラットファイルW(厚とじ)</t>
    <rPh sb="10" eb="11">
      <t>アツ</t>
    </rPh>
    <phoneticPr fontId="3"/>
  </si>
  <si>
    <t>フ-W10B</t>
    <phoneticPr fontId="3"/>
  </si>
  <si>
    <t>A4-S</t>
    <phoneticPr fontId="3"/>
  </si>
  <si>
    <t>カラープリットスティックのり</t>
    <phoneticPr fontId="3"/>
  </si>
  <si>
    <t>プラス</t>
    <phoneticPr fontId="3"/>
  </si>
  <si>
    <t>NS-731</t>
    <phoneticPr fontId="3"/>
  </si>
  <si>
    <t>1本</t>
    <rPh sb="1" eb="2">
      <t>ホン</t>
    </rPh>
    <phoneticPr fontId="3"/>
  </si>
  <si>
    <t>無</t>
    <rPh sb="0" eb="1">
      <t>ナシ</t>
    </rPh>
    <phoneticPr fontId="3"/>
  </si>
  <si>
    <t>ヤマト（液状のり）補充用</t>
    <phoneticPr fontId="14"/>
  </si>
  <si>
    <t>ヤマト</t>
    <phoneticPr fontId="3"/>
  </si>
  <si>
    <t>E・NA-960</t>
    <phoneticPr fontId="3"/>
  </si>
  <si>
    <t>ハイバンド（輪ゴム）</t>
    <rPh sb="6" eb="7">
      <t>ワ</t>
    </rPh>
    <phoneticPr fontId="3"/>
  </si>
  <si>
    <t>クラウン</t>
    <phoneticPr fontId="3"/>
  </si>
  <si>
    <t>CR-BD18N</t>
    <phoneticPr fontId="3"/>
  </si>
  <si>
    <t>１箱</t>
    <rPh sb="1" eb="2">
      <t>ハコ</t>
    </rPh>
    <phoneticPr fontId="3"/>
  </si>
  <si>
    <t>CR-BD260</t>
    <phoneticPr fontId="3"/>
  </si>
  <si>
    <t>ビニールパッチ</t>
    <phoneticPr fontId="3"/>
  </si>
  <si>
    <t>コクヨ</t>
    <phoneticPr fontId="3"/>
  </si>
  <si>
    <t>タ-1</t>
    <phoneticPr fontId="3"/>
  </si>
  <si>
    <t>1P</t>
    <phoneticPr fontId="3"/>
  </si>
  <si>
    <t>セロテープ</t>
    <phoneticPr fontId="14"/>
  </si>
  <si>
    <t>ニチバン</t>
    <phoneticPr fontId="3"/>
  </si>
  <si>
    <t>CT405AP-18</t>
    <phoneticPr fontId="3"/>
  </si>
  <si>
    <t>10巻入</t>
    <rPh sb="2" eb="3">
      <t>マキ</t>
    </rPh>
    <rPh sb="3" eb="4">
      <t>イ</t>
    </rPh>
    <phoneticPr fontId="3"/>
  </si>
  <si>
    <t>10巻入り</t>
    <rPh sb="2" eb="3">
      <t>マキ</t>
    </rPh>
    <rPh sb="3" eb="4">
      <t>イ</t>
    </rPh>
    <phoneticPr fontId="3"/>
  </si>
  <si>
    <t>修正テープ詰替え</t>
    <rPh sb="0" eb="2">
      <t>シュウセイ</t>
    </rPh>
    <rPh sb="5" eb="7">
      <t>ツメカ</t>
    </rPh>
    <phoneticPr fontId="3"/>
  </si>
  <si>
    <t>TW-255</t>
    <phoneticPr fontId="3"/>
  </si>
  <si>
    <t>1個</t>
    <rPh sb="1" eb="2">
      <t>コ</t>
    </rPh>
    <phoneticPr fontId="3"/>
  </si>
  <si>
    <t>ポストイットふせん(ハーフ)再生紙エコノパック</t>
    <rPh sb="14" eb="17">
      <t>サイセイシ</t>
    </rPh>
    <phoneticPr fontId="3"/>
  </si>
  <si>
    <t>住友
スリーエム</t>
    <rPh sb="0" eb="2">
      <t>スミトモ</t>
    </rPh>
    <phoneticPr fontId="3"/>
  </si>
  <si>
    <t>5601-Y</t>
    <phoneticPr fontId="3"/>
  </si>
  <si>
    <t>75×12.5㎜</t>
    <phoneticPr fontId="3"/>
  </si>
  <si>
    <t>20パッド入り</t>
    <rPh sb="5" eb="6">
      <t>イ</t>
    </rPh>
    <phoneticPr fontId="3"/>
  </si>
  <si>
    <t>黄</t>
    <rPh sb="0" eb="1">
      <t>キ</t>
    </rPh>
    <phoneticPr fontId="3"/>
  </si>
  <si>
    <t>ポストイットふせん再生紙エコノパック</t>
    <rPh sb="9" eb="12">
      <t>サイセイシ</t>
    </rPh>
    <phoneticPr fontId="3"/>
  </si>
  <si>
    <t>5001-Y</t>
    <phoneticPr fontId="3"/>
  </si>
  <si>
    <t>75×25㎜</t>
    <phoneticPr fontId="3"/>
  </si>
  <si>
    <t>VERY楽ノックボールペン</t>
    <rPh sb="4" eb="5">
      <t>ラク</t>
    </rPh>
    <phoneticPr fontId="3"/>
  </si>
  <si>
    <t>三菱鉛筆</t>
    <rPh sb="0" eb="2">
      <t>ミツビシ</t>
    </rPh>
    <rPh sb="2" eb="4">
      <t>エンピツ</t>
    </rPh>
    <phoneticPr fontId="3"/>
  </si>
  <si>
    <t>SN-100-07</t>
  </si>
  <si>
    <t>ﾎﾞｰﾙ径
0.7㎜　黒</t>
    <rPh sb="4" eb="5">
      <t>ケイ</t>
    </rPh>
    <rPh sb="11" eb="12">
      <t>クロ</t>
    </rPh>
    <phoneticPr fontId="3"/>
  </si>
  <si>
    <t>黒</t>
    <rPh sb="0" eb="1">
      <t>クロ</t>
    </rPh>
    <phoneticPr fontId="3"/>
  </si>
  <si>
    <t>SN-100-07</t>
    <phoneticPr fontId="3"/>
  </si>
  <si>
    <t>ﾎﾞｰﾙ径
0.7㎜　赤</t>
    <rPh sb="4" eb="5">
      <t>ケイ</t>
    </rPh>
    <rPh sb="11" eb="12">
      <t>アカ</t>
    </rPh>
    <phoneticPr fontId="3"/>
  </si>
  <si>
    <t>赤</t>
    <rPh sb="0" eb="1">
      <t>アカ</t>
    </rPh>
    <phoneticPr fontId="3"/>
  </si>
  <si>
    <t>ボールペン芯</t>
    <rPh sb="5" eb="6">
      <t>シン</t>
    </rPh>
    <phoneticPr fontId="3"/>
  </si>
  <si>
    <t>SA-7CN</t>
    <phoneticPr fontId="3"/>
  </si>
  <si>
    <t>白板マーカ中字</t>
    <rPh sb="0" eb="2">
      <t>ハクバン</t>
    </rPh>
    <rPh sb="5" eb="7">
      <t>チュウジ</t>
    </rPh>
    <phoneticPr fontId="3"/>
  </si>
  <si>
    <t>サクラクレパス</t>
    <phoneticPr fontId="3"/>
  </si>
  <si>
    <t>WBK＃49</t>
    <phoneticPr fontId="3"/>
  </si>
  <si>
    <t>蛍光ｵﾌﾟﾃｯｸｽｹｱ（蛍光ペン）</t>
    <rPh sb="0" eb="2">
      <t>ケイコウ</t>
    </rPh>
    <rPh sb="12" eb="14">
      <t>ケイコウ</t>
    </rPh>
    <phoneticPr fontId="14"/>
  </si>
  <si>
    <t>ゼブラ</t>
    <phoneticPr fontId="3"/>
  </si>
  <si>
    <t>WKCR1</t>
    <phoneticPr fontId="3"/>
  </si>
  <si>
    <t>ゼムクリップ</t>
    <phoneticPr fontId="3"/>
  </si>
  <si>
    <t>ﾌﾟﾗｽ</t>
    <phoneticPr fontId="3"/>
  </si>
  <si>
    <t>CP-303</t>
    <phoneticPr fontId="3"/>
  </si>
  <si>
    <t>100本入/P</t>
    <rPh sb="3" eb="4">
      <t>ホン</t>
    </rPh>
    <rPh sb="4" eb="5">
      <t>イ</t>
    </rPh>
    <phoneticPr fontId="3"/>
  </si>
  <si>
    <t>10個入り</t>
    <rPh sb="2" eb="3">
      <t>コ</t>
    </rPh>
    <rPh sb="3" eb="4">
      <t>イ</t>
    </rPh>
    <phoneticPr fontId="3"/>
  </si>
  <si>
    <t>無</t>
    <rPh sb="0" eb="1">
      <t>ナ</t>
    </rPh>
    <phoneticPr fontId="3"/>
  </si>
  <si>
    <t>ホッチキス針№10（ホッチキス針）</t>
    <rPh sb="5" eb="6">
      <t>バリ</t>
    </rPh>
    <rPh sb="15" eb="16">
      <t>ハリ</t>
    </rPh>
    <phoneticPr fontId="3"/>
  </si>
  <si>
    <t>マックス</t>
    <phoneticPr fontId="14"/>
  </si>
  <si>
    <t>№10-1M</t>
    <phoneticPr fontId="3"/>
  </si>
  <si>
    <t>1000本入/P</t>
    <rPh sb="4" eb="5">
      <t>ホン</t>
    </rPh>
    <rPh sb="5" eb="6">
      <t>イ</t>
    </rPh>
    <phoneticPr fontId="3"/>
  </si>
  <si>
    <t>1000本入り</t>
    <rPh sb="4" eb="5">
      <t>ホン</t>
    </rPh>
    <rPh sb="5" eb="6">
      <t>イ</t>
    </rPh>
    <phoneticPr fontId="3"/>
  </si>
  <si>
    <t>ホッチキス針№3（ホッチキス針）</t>
    <rPh sb="5" eb="6">
      <t>バリ</t>
    </rPh>
    <rPh sb="14" eb="15">
      <t>ハリ</t>
    </rPh>
    <phoneticPr fontId="3"/>
  </si>
  <si>
    <t>№3-10ｍｍ</t>
    <phoneticPr fontId="3"/>
  </si>
  <si>
    <t>2400本入/P</t>
    <rPh sb="4" eb="5">
      <t>ホン</t>
    </rPh>
    <rPh sb="5" eb="6">
      <t>イ</t>
    </rPh>
    <phoneticPr fontId="3"/>
  </si>
  <si>
    <t>綴紐</t>
    <rPh sb="0" eb="1">
      <t>ツヅリ</t>
    </rPh>
    <rPh sb="1" eb="2">
      <t>ヒモ</t>
    </rPh>
    <phoneticPr fontId="3"/>
  </si>
  <si>
    <t>クラウン</t>
  </si>
  <si>
    <t>CR-HM301-B</t>
  </si>
  <si>
    <t>10本×100束</t>
    <rPh sb="2" eb="3">
      <t>ホン</t>
    </rPh>
    <rPh sb="7" eb="8">
      <t>タバ</t>
    </rPh>
    <phoneticPr fontId="3"/>
  </si>
  <si>
    <t>10本×10束</t>
    <rPh sb="2" eb="3">
      <t>ホン</t>
    </rPh>
    <rPh sb="6" eb="7">
      <t>タバ</t>
    </rPh>
    <phoneticPr fontId="3"/>
  </si>
  <si>
    <t>無</t>
    <rPh sb="0" eb="1">
      <t>ム</t>
    </rPh>
    <phoneticPr fontId="3"/>
  </si>
  <si>
    <t>朱肉</t>
    <rPh sb="0" eb="2">
      <t>シュニク</t>
    </rPh>
    <phoneticPr fontId="3"/>
  </si>
  <si>
    <t>シャチハタ</t>
  </si>
  <si>
    <t>MG-50EC</t>
  </si>
  <si>
    <t>朱</t>
    <rPh sb="0" eb="1">
      <t>シュ</t>
    </rPh>
    <phoneticPr fontId="3"/>
  </si>
  <si>
    <t>アルカリ乾電池</t>
    <rPh sb="4" eb="7">
      <t>カンデンチ</t>
    </rPh>
    <phoneticPr fontId="3"/>
  </si>
  <si>
    <t>ｼﾞｮｲﾝﾃｯｸｽ</t>
    <phoneticPr fontId="3"/>
  </si>
  <si>
    <t>N121J-2P-5
366-066</t>
    <phoneticPr fontId="3"/>
  </si>
  <si>
    <t>単1</t>
    <rPh sb="0" eb="1">
      <t>タン</t>
    </rPh>
    <phoneticPr fontId="3"/>
  </si>
  <si>
    <t>10本入/P</t>
    <rPh sb="2" eb="3">
      <t>ホン</t>
    </rPh>
    <rPh sb="3" eb="4">
      <t>イ</t>
    </rPh>
    <phoneticPr fontId="3"/>
  </si>
  <si>
    <t>10本入り</t>
    <rPh sb="2" eb="3">
      <t>ホン</t>
    </rPh>
    <rPh sb="3" eb="4">
      <t>イ</t>
    </rPh>
    <phoneticPr fontId="3"/>
  </si>
  <si>
    <t>N122J-2P-5
366-067</t>
    <phoneticPr fontId="3"/>
  </si>
  <si>
    <t>単2</t>
    <rPh sb="0" eb="1">
      <t>タン</t>
    </rPh>
    <phoneticPr fontId="3"/>
  </si>
  <si>
    <t>N123J-4P-
10  366-068</t>
    <phoneticPr fontId="3"/>
  </si>
  <si>
    <t>単3</t>
    <rPh sb="0" eb="1">
      <t>タン</t>
    </rPh>
    <phoneticPr fontId="3"/>
  </si>
  <si>
    <t>40本入/P</t>
    <rPh sb="2" eb="3">
      <t>ホン</t>
    </rPh>
    <rPh sb="3" eb="4">
      <t>イ</t>
    </rPh>
    <phoneticPr fontId="3"/>
  </si>
  <si>
    <t>40本入り</t>
    <rPh sb="2" eb="3">
      <t>ホン</t>
    </rPh>
    <rPh sb="3" eb="4">
      <t>イ</t>
    </rPh>
    <phoneticPr fontId="3"/>
  </si>
  <si>
    <t>N124J-4P-10
366-069</t>
    <phoneticPr fontId="3"/>
  </si>
  <si>
    <t>単4</t>
    <rPh sb="0" eb="1">
      <t>タン</t>
    </rPh>
    <phoneticPr fontId="3"/>
  </si>
  <si>
    <t>NTカッター替え刃</t>
    <rPh sb="6" eb="7">
      <t>カ</t>
    </rPh>
    <rPh sb="8" eb="9">
      <t>ハ</t>
    </rPh>
    <phoneticPr fontId="3"/>
  </si>
  <si>
    <t>ＮＴ</t>
    <phoneticPr fontId="3"/>
  </si>
  <si>
    <t>BA-160</t>
    <phoneticPr fontId="3"/>
  </si>
  <si>
    <t>10枚入/個</t>
    <rPh sb="2" eb="3">
      <t>マイ</t>
    </rPh>
    <rPh sb="3" eb="4">
      <t>イ</t>
    </rPh>
    <rPh sb="5" eb="6">
      <t>コ</t>
    </rPh>
    <phoneticPr fontId="3"/>
  </si>
  <si>
    <t>10枚入り</t>
    <rPh sb="2" eb="3">
      <t>マイ</t>
    </rPh>
    <rPh sb="3" eb="4">
      <t>イ</t>
    </rPh>
    <phoneticPr fontId="3"/>
  </si>
  <si>
    <t>こより</t>
    <phoneticPr fontId="3"/>
  </si>
  <si>
    <t>マルアイ</t>
    <phoneticPr fontId="3"/>
  </si>
  <si>
    <t>クチ-12</t>
    <phoneticPr fontId="3"/>
  </si>
  <si>
    <t>シュレッダー用ポリ袋</t>
    <phoneticPr fontId="14"/>
  </si>
  <si>
    <t>コクヨ</t>
    <phoneticPr fontId="3"/>
  </si>
  <si>
    <t>KPS-PFS86</t>
    <phoneticPr fontId="3"/>
  </si>
  <si>
    <t>M</t>
    <phoneticPr fontId="3"/>
  </si>
  <si>
    <t>100枚入/P</t>
    <rPh sb="3" eb="4">
      <t>マイ</t>
    </rPh>
    <rPh sb="4" eb="5">
      <t>イ</t>
    </rPh>
    <phoneticPr fontId="3"/>
  </si>
  <si>
    <t>100枚入り</t>
    <rPh sb="3" eb="4">
      <t>マイ</t>
    </rPh>
    <rPh sb="4" eb="5">
      <t>イ</t>
    </rPh>
    <phoneticPr fontId="3"/>
  </si>
  <si>
    <t>税抜き</t>
    <rPh sb="0" eb="1">
      <t>ゼイ</t>
    </rPh>
    <rPh sb="1" eb="2">
      <t>ヌ</t>
    </rPh>
    <phoneticPr fontId="3"/>
  </si>
  <si>
    <t>小　計</t>
    <rPh sb="0" eb="1">
      <t>ショウ</t>
    </rPh>
    <rPh sb="2" eb="3">
      <t>ケイ</t>
    </rPh>
    <phoneticPr fontId="3"/>
  </si>
  <si>
    <t>第1回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</si>
  <si>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</si>
  <si>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※入札書に割り印のうえ同時に入札箱に投函すること</t>
    <rPh sb="1" eb="3">
      <t>ニュウサツ</t>
    </rPh>
    <rPh sb="3" eb="4">
      <t>ショ</t>
    </rPh>
    <rPh sb="5" eb="6">
      <t>ワ</t>
    </rPh>
    <rPh sb="7" eb="8">
      <t>イン</t>
    </rPh>
    <rPh sb="11" eb="13">
      <t>ドウジ</t>
    </rPh>
    <rPh sb="14" eb="16">
      <t>ニュウサツ</t>
    </rPh>
    <rPh sb="16" eb="17">
      <t>ハコ</t>
    </rPh>
    <rPh sb="18" eb="20">
      <t>トウカン</t>
    </rPh>
    <phoneticPr fontId="3"/>
  </si>
  <si>
    <t>※は、貸し出し用</t>
    <rPh sb="3" eb="4">
      <t>カ</t>
    </rPh>
    <rPh sb="5" eb="6">
      <t>ダ</t>
    </rPh>
    <rPh sb="7" eb="8">
      <t>ヨウ</t>
    </rPh>
    <phoneticPr fontId="3"/>
  </si>
  <si>
    <t>合計</t>
    <rPh sb="0" eb="2">
      <t>ゴウケイ</t>
    </rPh>
    <phoneticPr fontId="3"/>
  </si>
  <si>
    <t>消費税</t>
    <rPh sb="0" eb="3">
      <t>ショウヒゼイ</t>
    </rPh>
    <phoneticPr fontId="3"/>
  </si>
  <si>
    <t>※入札書記載金額と総額が必ず一致すること</t>
    <rPh sb="1" eb="3">
      <t>ニュウサツ</t>
    </rPh>
    <rPh sb="3" eb="4">
      <t>ショ</t>
    </rPh>
    <rPh sb="4" eb="6">
      <t>キサイ</t>
    </rPh>
    <rPh sb="6" eb="8">
      <t>キンガク</t>
    </rPh>
    <rPh sb="9" eb="11">
      <t>ソウガク</t>
    </rPh>
    <rPh sb="12" eb="13">
      <t>カナラ</t>
    </rPh>
    <rPh sb="14" eb="16">
      <t>イッチ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</si>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</sst>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"/>
    <numFmt numFmtId="178" formatCode="#,##0;\-#,##0;&quot;-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/>
      <diagonal/>
    </border>
    <border>
      <left style="thin">
        <color indexed="62"/>
      </left>
      <right style="thin">
        <color indexed="64"/>
      </right>
      <top/>
      <bottom style="thin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178" fontId="21" fillId="0" borderId="0" applyFill="0" applyBorder="0" applyAlignment="0"/>
    <xf numFmtId="0" fontId="22" fillId="0" borderId="19" applyNumberFormat="0" applyAlignment="0" applyProtection="0">
      <alignment horizontal="left" vertical="center"/>
    </xf>
    <xf numFmtId="0" fontId="22" fillId="0" borderId="20">
      <alignment horizontal="left" vertical="center"/>
    </xf>
    <xf numFmtId="0" fontId="23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38" fontId="7" fillId="0" borderId="0" xfId="1" applyFont="1" applyAlignment="1">
      <alignment vertical="center"/>
    </xf>
    <xf numFmtId="0" fontId="4" fillId="2" borderId="9" xfId="0" applyFont="1" applyFill="1" applyBorder="1" applyAlignment="1">
      <alignment horizontal="center" vertical="center" wrapText="1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vertical="center"/>
    </xf>
    <xf numFmtId="177" fontId="8" fillId="5" borderId="10" xfId="1" applyNumberFormat="1" applyFont="1" applyFill="1" applyBorder="1" applyAlignment="1">
      <alignment vertical="center"/>
    </xf>
    <xf numFmtId="177" fontId="9" fillId="0" borderId="10" xfId="1" applyNumberFormat="1" applyFont="1" applyFill="1" applyBorder="1" applyAlignment="1">
      <alignment vertical="center"/>
    </xf>
    <xf numFmtId="0" fontId="11" fillId="4" borderId="11" xfId="2" applyFont="1" applyFill="1" applyBorder="1" applyAlignment="1">
      <alignment vertical="center" shrinkToFit="1"/>
    </xf>
    <xf numFmtId="0" fontId="11" fillId="0" borderId="10" xfId="2" applyFont="1" applyFill="1" applyBorder="1" applyAlignment="1">
      <alignment vertical="center" shrinkToFit="1"/>
    </xf>
    <xf numFmtId="0" fontId="11" fillId="0" borderId="10" xfId="2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" fillId="4" borderId="11" xfId="2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left" vertical="center" shrinkToFit="1"/>
    </xf>
    <xf numFmtId="0" fontId="0" fillId="0" borderId="16" xfId="2" applyFont="1" applyFill="1" applyBorder="1" applyAlignment="1">
      <alignment horizontal="center" vertical="center" shrinkToFit="1"/>
    </xf>
    <xf numFmtId="38" fontId="15" fillId="0" borderId="10" xfId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 shrinkToFit="1"/>
    </xf>
    <xf numFmtId="0" fontId="0" fillId="0" borderId="16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vertical="center" wrapText="1" shrinkToFit="1"/>
    </xf>
    <xf numFmtId="0" fontId="16" fillId="4" borderId="11" xfId="0" applyFont="1" applyFill="1" applyBorder="1" applyAlignment="1">
      <alignment vertical="center" wrapText="1" shrinkToFit="1"/>
    </xf>
    <xf numFmtId="0" fontId="0" fillId="0" borderId="10" xfId="2" applyFont="1" applyFill="1" applyBorder="1" applyAlignment="1">
      <alignment horizontal="center" vertical="center" shrinkToFit="1"/>
    </xf>
    <xf numFmtId="0" fontId="0" fillId="0" borderId="10" xfId="2" applyFont="1" applyFill="1" applyBorder="1" applyAlignment="1">
      <alignment horizontal="left" vertical="center" shrinkToFit="1"/>
    </xf>
    <xf numFmtId="0" fontId="17" fillId="0" borderId="10" xfId="2" applyFont="1" applyFill="1" applyBorder="1" applyAlignment="1">
      <alignment horizontal="center" vertical="center" wrapText="1" shrinkToFit="1"/>
    </xf>
    <xf numFmtId="0" fontId="11" fillId="4" borderId="2" xfId="0" applyFont="1" applyFill="1" applyBorder="1" applyAlignment="1">
      <alignment horizontal="left" vertical="center" shrinkToFit="1"/>
    </xf>
    <xf numFmtId="0" fontId="11" fillId="4" borderId="3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vertical="center" shrinkToFit="1"/>
    </xf>
    <xf numFmtId="0" fontId="0" fillId="0" borderId="10" xfId="2" applyFont="1" applyFill="1" applyBorder="1" applyAlignment="1">
      <alignment vertical="center" shrinkToFit="1"/>
    </xf>
    <xf numFmtId="0" fontId="11" fillId="4" borderId="3" xfId="0" applyFont="1" applyFill="1" applyBorder="1" applyAlignment="1">
      <alignment vertical="center" wrapText="1" shrinkToFit="1"/>
    </xf>
    <xf numFmtId="0" fontId="0" fillId="0" borderId="15" xfId="0" applyBorder="1" applyAlignment="1">
      <alignment horizontal="center" vertical="center" wrapText="1"/>
    </xf>
    <xf numFmtId="0" fontId="17" fillId="0" borderId="10" xfId="2" applyFont="1" applyFill="1" applyBorder="1" applyAlignment="1">
      <alignment vertical="center" wrapText="1" shrinkToFit="1"/>
    </xf>
    <xf numFmtId="0" fontId="11" fillId="0" borderId="1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1" fillId="0" borderId="11" xfId="2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11" fillId="0" borderId="10" xfId="2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38" fontId="8" fillId="0" borderId="10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38" fontId="18" fillId="6" borderId="10" xfId="0" applyNumberFormat="1" applyFont="1" applyFill="1" applyBorder="1" applyAlignment="1">
      <alignment vertical="center" shrinkToFit="1"/>
    </xf>
    <xf numFmtId="177" fontId="18" fillId="0" borderId="10" xfId="0" applyNumberFormat="1" applyFont="1" applyFill="1" applyBorder="1" applyAlignment="1">
      <alignment vertical="center"/>
    </xf>
    <xf numFmtId="0" fontId="20" fillId="0" borderId="0" xfId="0" applyFont="1"/>
    <xf numFmtId="0" fontId="6" fillId="0" borderId="0" xfId="0" applyFont="1"/>
    <xf numFmtId="0" fontId="6" fillId="0" borderId="0" xfId="0" applyFont="1" applyFill="1" applyAlignment="1">
      <alignment vertical="center"/>
    </xf>
    <xf numFmtId="177" fontId="8" fillId="6" borderId="10" xfId="0" applyNumberFormat="1" applyFont="1" applyFill="1" applyBorder="1" applyAlignment="1">
      <alignment vertical="center" shrinkToFit="1"/>
    </xf>
    <xf numFmtId="177" fontId="8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0" fillId="0" borderId="16" xfId="2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0" borderId="12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11" fillId="4" borderId="17" xfId="0" applyFont="1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11" fillId="0" borderId="16" xfId="2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 wrapText="1" shrinkToFit="1"/>
    </xf>
    <xf numFmtId="176" fontId="4" fillId="2" borderId="8" xfId="0" applyNumberFormat="1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38" fontId="4" fillId="2" borderId="2" xfId="1" applyFont="1" applyFill="1" applyBorder="1" applyAlignment="1">
      <alignment horizontal="center" vertical="center" wrapText="1" shrinkToFit="1"/>
    </xf>
    <xf numFmtId="38" fontId="4" fillId="2" borderId="5" xfId="1" applyFont="1" applyFill="1" applyBorder="1" applyAlignment="1">
      <alignment horizontal="center" vertical="center" wrapText="1" shrinkToFit="1"/>
    </xf>
    <xf numFmtId="38" fontId="4" fillId="2" borderId="9" xfId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wrapText="1" shrinkToFit="1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40" fontId="8" fillId="0" borderId="21" xfId="1" applyNumberFormat="1" applyFont="1" applyFill="1" applyBorder="1" applyAlignment="1" applyProtection="1">
      <alignment vertical="center"/>
      <protection locked="0"/>
    </xf>
    <xf numFmtId="40" fontId="8" fillId="0" borderId="22" xfId="1" applyNumberFormat="1" applyFont="1" applyFill="1" applyBorder="1" applyAlignment="1" applyProtection="1">
      <alignment vertical="center"/>
      <protection locked="0"/>
    </xf>
    <xf numFmtId="40" fontId="8" fillId="0" borderId="23" xfId="1" applyNumberFormat="1" applyFont="1" applyFill="1" applyBorder="1" applyAlignment="1" applyProtection="1">
      <alignment vertical="center"/>
      <protection locked="0"/>
    </xf>
    <xf numFmtId="40" fontId="8" fillId="0" borderId="24" xfId="1" applyNumberFormat="1" applyFont="1" applyFill="1" applyBorder="1" applyAlignment="1" applyProtection="1">
      <alignment vertical="center"/>
      <protection locked="0"/>
    </xf>
  </cellXfs>
  <cellStyles count="8">
    <cellStyle name="Calc Currency (0)" xfId="3"/>
    <cellStyle name="Header1" xfId="4"/>
    <cellStyle name="Header2" xfId="5"/>
    <cellStyle name="Normal_#18-Internet" xfId="6"/>
    <cellStyle name="桁区切り 2" xfId="1"/>
    <cellStyle name="桁区切り 2 2" xf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view="pageBreakPreview" zoomScale="90" zoomScaleNormal="100" workbookViewId="0">
      <selection sqref="A1:T1"/>
    </sheetView>
  </sheetViews>
  <sheetFormatPr defaultRowHeight="13.5" x14ac:dyDescent="0.15"/>
  <cols>
    <col min="1" max="1" width="9" style="1"/>
    <col min="2" max="2" width="28.625" style="1" customWidth="1"/>
    <col min="3" max="3" width="10.625" style="1" customWidth="1"/>
    <col min="4" max="4" width="13.25" style="1" customWidth="1"/>
    <col min="5" max="6" width="10.625" style="1" customWidth="1"/>
    <col min="7" max="9" width="10.625" style="72" hidden="1" customWidth="1"/>
    <col min="10" max="10" width="9.125" style="1" customWidth="1"/>
    <col min="11" max="11" width="9.125" style="1" hidden="1" customWidth="1"/>
    <col min="12" max="12" width="9.25" style="1" hidden="1" customWidth="1"/>
    <col min="13" max="13" width="9.25" style="1" customWidth="1"/>
    <col min="14" max="14" width="9" style="1"/>
    <col min="15" max="17" width="9.125" style="1" customWidth="1"/>
    <col min="18" max="18" width="10.625" style="1" customWidth="1"/>
    <col min="19" max="19" width="9.125" style="1" customWidth="1"/>
    <col min="20" max="20" width="9.625" style="1" customWidth="1"/>
    <col min="21" max="16384" width="9" style="1"/>
  </cols>
  <sheetData>
    <row r="1" spans="1:20" ht="30.75" customHeight="1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24" customHeight="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7.25" x14ac:dyDescent="0.15">
      <c r="A3" s="2"/>
      <c r="C3" s="3"/>
      <c r="D3" s="4"/>
      <c r="E3" s="5"/>
      <c r="F3" s="4"/>
      <c r="G3" s="6"/>
      <c r="H3" s="6"/>
      <c r="I3" s="6"/>
      <c r="J3" s="7"/>
      <c r="K3" s="7"/>
      <c r="L3" s="7"/>
      <c r="M3" s="7"/>
      <c r="N3" s="6"/>
      <c r="O3" s="6"/>
      <c r="P3" s="6"/>
      <c r="Q3" s="113" t="s">
        <v>2</v>
      </c>
      <c r="R3" s="114"/>
      <c r="S3" s="114"/>
      <c r="T3" s="114"/>
    </row>
    <row r="4" spans="1:20" ht="18.75" customHeight="1" x14ac:dyDescent="0.15">
      <c r="A4" s="115" t="s">
        <v>3</v>
      </c>
      <c r="B4" s="118" t="s">
        <v>4</v>
      </c>
      <c r="C4" s="118" t="s">
        <v>5</v>
      </c>
      <c r="D4" s="118" t="s">
        <v>6</v>
      </c>
      <c r="E4" s="121" t="s">
        <v>7</v>
      </c>
      <c r="F4" s="124" t="s">
        <v>8</v>
      </c>
      <c r="G4" s="104" t="s">
        <v>9</v>
      </c>
      <c r="H4" s="101" t="s">
        <v>10</v>
      </c>
      <c r="I4" s="104" t="s">
        <v>11</v>
      </c>
      <c r="J4" s="107" t="s">
        <v>12</v>
      </c>
      <c r="K4" s="107" t="s">
        <v>12</v>
      </c>
      <c r="L4" s="107" t="s">
        <v>13</v>
      </c>
      <c r="M4" s="107" t="s">
        <v>13</v>
      </c>
      <c r="N4" s="90" t="s">
        <v>14</v>
      </c>
      <c r="O4" s="93" t="s">
        <v>15</v>
      </c>
      <c r="P4" s="94"/>
      <c r="Q4" s="97" t="s">
        <v>16</v>
      </c>
      <c r="R4" s="98"/>
      <c r="S4" s="97" t="s">
        <v>17</v>
      </c>
      <c r="T4" s="98"/>
    </row>
    <row r="5" spans="1:20" ht="36.75" customHeight="1" x14ac:dyDescent="0.15">
      <c r="A5" s="116"/>
      <c r="B5" s="119"/>
      <c r="C5" s="119"/>
      <c r="D5" s="119"/>
      <c r="E5" s="122"/>
      <c r="F5" s="105"/>
      <c r="G5" s="105"/>
      <c r="H5" s="102"/>
      <c r="I5" s="105"/>
      <c r="J5" s="108"/>
      <c r="K5" s="108"/>
      <c r="L5" s="108"/>
      <c r="M5" s="108"/>
      <c r="N5" s="91"/>
      <c r="O5" s="95"/>
      <c r="P5" s="96"/>
      <c r="Q5" s="99">
        <v>43238</v>
      </c>
      <c r="R5" s="100"/>
      <c r="S5" s="99">
        <v>43424</v>
      </c>
      <c r="T5" s="100"/>
    </row>
    <row r="6" spans="1:20" ht="18.75" customHeight="1" thickBot="1" x14ac:dyDescent="0.2">
      <c r="A6" s="117"/>
      <c r="B6" s="120"/>
      <c r="C6" s="120"/>
      <c r="D6" s="120"/>
      <c r="E6" s="123"/>
      <c r="F6" s="106"/>
      <c r="G6" s="105"/>
      <c r="H6" s="103"/>
      <c r="I6" s="106"/>
      <c r="J6" s="109"/>
      <c r="K6" s="109"/>
      <c r="L6" s="109"/>
      <c r="M6" s="108"/>
      <c r="N6" s="92"/>
      <c r="O6" s="8" t="s">
        <v>18</v>
      </c>
      <c r="P6" s="8" t="s">
        <v>19</v>
      </c>
      <c r="Q6" s="9" t="s">
        <v>18</v>
      </c>
      <c r="R6" s="9" t="s">
        <v>19</v>
      </c>
      <c r="S6" s="9" t="s">
        <v>18</v>
      </c>
      <c r="T6" s="9" t="s">
        <v>19</v>
      </c>
    </row>
    <row r="7" spans="1:20" ht="39" customHeight="1" x14ac:dyDescent="0.15">
      <c r="A7" s="10">
        <v>1</v>
      </c>
      <c r="B7" s="11" t="s">
        <v>20</v>
      </c>
      <c r="C7" s="73" t="s">
        <v>21</v>
      </c>
      <c r="D7" s="12" t="s">
        <v>22</v>
      </c>
      <c r="E7" s="13" t="s">
        <v>23</v>
      </c>
      <c r="F7" s="14" t="s">
        <v>24</v>
      </c>
      <c r="G7" s="14"/>
      <c r="H7" s="15"/>
      <c r="I7" s="16"/>
      <c r="J7" s="17">
        <v>90</v>
      </c>
      <c r="K7" s="18">
        <f>O7</f>
        <v>300</v>
      </c>
      <c r="L7" s="19">
        <f>ROUNDUP(J7*0.75,0)*K7</f>
        <v>20400</v>
      </c>
      <c r="M7" s="125"/>
      <c r="N7" s="20" t="s">
        <v>25</v>
      </c>
      <c r="O7" s="21">
        <v>300</v>
      </c>
      <c r="P7" s="17" t="str">
        <f>IF(M7="","",ROUNDDOWN(M7*O7,0))</f>
        <v/>
      </c>
      <c r="Q7" s="22">
        <v>200</v>
      </c>
      <c r="R7" s="23" t="str">
        <f t="shared" ref="R7:R34" si="0">IF(M7="","",ROUNDDOWN(M7*Q7,0))</f>
        <v/>
      </c>
      <c r="S7" s="22">
        <v>100</v>
      </c>
      <c r="T7" s="23" t="str">
        <f t="shared" ref="T7:T34" si="1">IF(M7="","",ROUNDDOWN(M7*S7,0))</f>
        <v/>
      </c>
    </row>
    <row r="8" spans="1:20" ht="39" customHeight="1" x14ac:dyDescent="0.15">
      <c r="A8" s="10">
        <v>2</v>
      </c>
      <c r="B8" s="24" t="s">
        <v>26</v>
      </c>
      <c r="C8" s="74"/>
      <c r="D8" s="25" t="s">
        <v>27</v>
      </c>
      <c r="E8" s="26" t="s">
        <v>28</v>
      </c>
      <c r="F8" s="14" t="s">
        <v>24</v>
      </c>
      <c r="G8" s="25"/>
      <c r="H8" s="27"/>
      <c r="I8" s="28"/>
      <c r="J8" s="17">
        <v>120</v>
      </c>
      <c r="K8" s="18">
        <f t="shared" ref="K8:K34" si="2">O8</f>
        <v>300</v>
      </c>
      <c r="L8" s="19">
        <f t="shared" ref="L8:L34" si="3">ROUNDUP(J8*0.75,0)*K8</f>
        <v>27000</v>
      </c>
      <c r="M8" s="127"/>
      <c r="N8" s="20" t="s">
        <v>25</v>
      </c>
      <c r="O8" s="21">
        <v>300</v>
      </c>
      <c r="P8" s="17" t="str">
        <f t="shared" ref="P8:P34" si="4">IF(M8="","",ROUNDDOWN(M8*O8,0))</f>
        <v/>
      </c>
      <c r="Q8" s="22">
        <v>200</v>
      </c>
      <c r="R8" s="23" t="str">
        <f t="shared" si="0"/>
        <v/>
      </c>
      <c r="S8" s="22">
        <v>100</v>
      </c>
      <c r="T8" s="23" t="str">
        <f t="shared" si="1"/>
        <v/>
      </c>
    </row>
    <row r="9" spans="1:20" ht="39" customHeight="1" x14ac:dyDescent="0.15">
      <c r="A9" s="10">
        <v>3</v>
      </c>
      <c r="B9" s="29" t="s">
        <v>29</v>
      </c>
      <c r="C9" s="30" t="s">
        <v>30</v>
      </c>
      <c r="D9" s="31" t="s">
        <v>31</v>
      </c>
      <c r="E9" s="32"/>
      <c r="F9" s="31" t="s">
        <v>32</v>
      </c>
      <c r="G9" s="31"/>
      <c r="H9" s="27"/>
      <c r="I9" s="28"/>
      <c r="J9" s="17">
        <v>120</v>
      </c>
      <c r="K9" s="18">
        <f t="shared" si="2"/>
        <v>160</v>
      </c>
      <c r="L9" s="19">
        <f t="shared" si="3"/>
        <v>14400</v>
      </c>
      <c r="M9" s="126"/>
      <c r="N9" s="20" t="s">
        <v>33</v>
      </c>
      <c r="O9" s="21">
        <v>160</v>
      </c>
      <c r="P9" s="17" t="str">
        <f t="shared" si="4"/>
        <v/>
      </c>
      <c r="Q9" s="22">
        <v>80</v>
      </c>
      <c r="R9" s="23" t="str">
        <f t="shared" si="0"/>
        <v/>
      </c>
      <c r="S9" s="22">
        <v>80</v>
      </c>
      <c r="T9" s="23" t="str">
        <f t="shared" si="1"/>
        <v/>
      </c>
    </row>
    <row r="10" spans="1:20" ht="39" customHeight="1" x14ac:dyDescent="0.15">
      <c r="A10" s="10">
        <v>4</v>
      </c>
      <c r="B10" s="33" t="s">
        <v>34</v>
      </c>
      <c r="C10" s="34" t="s">
        <v>35</v>
      </c>
      <c r="D10" s="31" t="s">
        <v>36</v>
      </c>
      <c r="E10" s="32"/>
      <c r="F10" s="31" t="s">
        <v>32</v>
      </c>
      <c r="G10" s="31"/>
      <c r="H10" s="27"/>
      <c r="I10" s="28"/>
      <c r="J10" s="35">
        <v>1080</v>
      </c>
      <c r="K10" s="18">
        <f t="shared" si="2"/>
        <v>12</v>
      </c>
      <c r="L10" s="19">
        <f t="shared" si="3"/>
        <v>9720</v>
      </c>
      <c r="M10" s="126"/>
      <c r="N10" s="20" t="s">
        <v>33</v>
      </c>
      <c r="O10" s="21">
        <v>12</v>
      </c>
      <c r="P10" s="17" t="str">
        <f t="shared" si="4"/>
        <v/>
      </c>
      <c r="Q10" s="22">
        <v>6</v>
      </c>
      <c r="R10" s="23" t="str">
        <f t="shared" si="0"/>
        <v/>
      </c>
      <c r="S10" s="22">
        <v>6</v>
      </c>
      <c r="T10" s="23" t="str">
        <f t="shared" si="1"/>
        <v/>
      </c>
    </row>
    <row r="11" spans="1:20" ht="39" customHeight="1" x14ac:dyDescent="0.15">
      <c r="A11" s="10">
        <v>5</v>
      </c>
      <c r="B11" s="82" t="s">
        <v>37</v>
      </c>
      <c r="C11" s="84" t="s">
        <v>38</v>
      </c>
      <c r="D11" s="31" t="s">
        <v>39</v>
      </c>
      <c r="E11" s="32"/>
      <c r="F11" s="31" t="s">
        <v>40</v>
      </c>
      <c r="G11" s="31"/>
      <c r="H11" s="27"/>
      <c r="I11" s="28"/>
      <c r="J11" s="35">
        <v>350</v>
      </c>
      <c r="K11" s="18">
        <f t="shared" si="2"/>
        <v>40</v>
      </c>
      <c r="L11" s="19">
        <f t="shared" si="3"/>
        <v>10520</v>
      </c>
      <c r="M11" s="126"/>
      <c r="N11" s="20" t="s">
        <v>33</v>
      </c>
      <c r="O11" s="21">
        <v>40</v>
      </c>
      <c r="P11" s="17" t="str">
        <f t="shared" si="4"/>
        <v/>
      </c>
      <c r="Q11" s="22">
        <v>20</v>
      </c>
      <c r="R11" s="23" t="str">
        <f t="shared" si="0"/>
        <v/>
      </c>
      <c r="S11" s="22">
        <v>20</v>
      </c>
      <c r="T11" s="23" t="str">
        <f t="shared" si="1"/>
        <v/>
      </c>
    </row>
    <row r="12" spans="1:20" ht="39" customHeight="1" x14ac:dyDescent="0.15">
      <c r="A12" s="10">
        <v>6</v>
      </c>
      <c r="B12" s="83"/>
      <c r="C12" s="74"/>
      <c r="D12" s="31" t="s">
        <v>41</v>
      </c>
      <c r="E12" s="32"/>
      <c r="F12" s="31" t="s">
        <v>40</v>
      </c>
      <c r="G12" s="31"/>
      <c r="H12" s="27"/>
      <c r="I12" s="28"/>
      <c r="J12" s="35">
        <v>400</v>
      </c>
      <c r="K12" s="18">
        <f t="shared" si="2"/>
        <v>20</v>
      </c>
      <c r="L12" s="19">
        <f t="shared" si="3"/>
        <v>6000</v>
      </c>
      <c r="M12" s="126"/>
      <c r="N12" s="20" t="s">
        <v>33</v>
      </c>
      <c r="O12" s="21">
        <v>20</v>
      </c>
      <c r="P12" s="17" t="str">
        <f t="shared" si="4"/>
        <v/>
      </c>
      <c r="Q12" s="22">
        <v>10</v>
      </c>
      <c r="R12" s="23" t="str">
        <f t="shared" si="0"/>
        <v/>
      </c>
      <c r="S12" s="22">
        <v>10</v>
      </c>
      <c r="T12" s="23" t="str">
        <f t="shared" si="1"/>
        <v/>
      </c>
    </row>
    <row r="13" spans="1:20" ht="39" customHeight="1" x14ac:dyDescent="0.15">
      <c r="A13" s="10">
        <v>7</v>
      </c>
      <c r="B13" s="36" t="s">
        <v>42</v>
      </c>
      <c r="C13" s="37" t="s">
        <v>43</v>
      </c>
      <c r="D13" s="25" t="s">
        <v>44</v>
      </c>
      <c r="E13" s="26"/>
      <c r="F13" s="25" t="s">
        <v>45</v>
      </c>
      <c r="G13" s="25"/>
      <c r="H13" s="27"/>
      <c r="I13" s="28"/>
      <c r="J13" s="17">
        <v>180</v>
      </c>
      <c r="K13" s="18">
        <f t="shared" si="2"/>
        <v>10</v>
      </c>
      <c r="L13" s="19">
        <f t="shared" si="3"/>
        <v>1350</v>
      </c>
      <c r="M13" s="126"/>
      <c r="N13" s="20" t="s">
        <v>33</v>
      </c>
      <c r="O13" s="21">
        <v>10</v>
      </c>
      <c r="P13" s="17" t="str">
        <f t="shared" si="4"/>
        <v/>
      </c>
      <c r="Q13" s="22">
        <v>10</v>
      </c>
      <c r="R13" s="23" t="str">
        <f t="shared" si="0"/>
        <v/>
      </c>
      <c r="S13" s="22">
        <v>0</v>
      </c>
      <c r="T13" s="23" t="str">
        <f t="shared" si="1"/>
        <v/>
      </c>
    </row>
    <row r="14" spans="1:20" ht="39" customHeight="1" x14ac:dyDescent="0.15">
      <c r="A14" s="10">
        <v>8</v>
      </c>
      <c r="B14" s="38" t="s">
        <v>46</v>
      </c>
      <c r="C14" s="39" t="s">
        <v>47</v>
      </c>
      <c r="D14" s="25" t="s">
        <v>48</v>
      </c>
      <c r="E14" s="26"/>
      <c r="F14" s="25" t="s">
        <v>49</v>
      </c>
      <c r="G14" s="25" t="s">
        <v>50</v>
      </c>
      <c r="H14" s="27"/>
      <c r="I14" s="28"/>
      <c r="J14" s="17">
        <v>2300</v>
      </c>
      <c r="K14" s="18">
        <f t="shared" si="2"/>
        <v>9</v>
      </c>
      <c r="L14" s="19">
        <f t="shared" si="3"/>
        <v>15525</v>
      </c>
      <c r="M14" s="126"/>
      <c r="N14" s="20" t="s">
        <v>33</v>
      </c>
      <c r="O14" s="21">
        <v>9</v>
      </c>
      <c r="P14" s="17" t="str">
        <f t="shared" si="4"/>
        <v/>
      </c>
      <c r="Q14" s="22">
        <v>5</v>
      </c>
      <c r="R14" s="23" t="str">
        <f t="shared" si="0"/>
        <v/>
      </c>
      <c r="S14" s="22">
        <v>4</v>
      </c>
      <c r="T14" s="23" t="str">
        <f t="shared" si="1"/>
        <v/>
      </c>
    </row>
    <row r="15" spans="1:20" ht="39" customHeight="1" x14ac:dyDescent="0.15">
      <c r="A15" s="10">
        <v>9</v>
      </c>
      <c r="B15" s="40" t="s">
        <v>51</v>
      </c>
      <c r="C15" s="37" t="s">
        <v>43</v>
      </c>
      <c r="D15" s="25" t="s">
        <v>52</v>
      </c>
      <c r="E15" s="26"/>
      <c r="F15" s="25" t="s">
        <v>53</v>
      </c>
      <c r="G15" s="25"/>
      <c r="H15" s="27"/>
      <c r="I15" s="28"/>
      <c r="J15" s="17">
        <v>160</v>
      </c>
      <c r="K15" s="18">
        <f t="shared" si="2"/>
        <v>60</v>
      </c>
      <c r="L15" s="19">
        <f t="shared" si="3"/>
        <v>7200</v>
      </c>
      <c r="M15" s="126"/>
      <c r="N15" s="20" t="s">
        <v>33</v>
      </c>
      <c r="O15" s="21">
        <v>60</v>
      </c>
      <c r="P15" s="17" t="str">
        <f t="shared" si="4"/>
        <v/>
      </c>
      <c r="Q15" s="22">
        <v>30</v>
      </c>
      <c r="R15" s="23" t="str">
        <f t="shared" si="0"/>
        <v/>
      </c>
      <c r="S15" s="22">
        <v>30</v>
      </c>
      <c r="T15" s="23" t="str">
        <f t="shared" si="1"/>
        <v/>
      </c>
    </row>
    <row r="16" spans="1:20" ht="39" customHeight="1" x14ac:dyDescent="0.15">
      <c r="A16" s="10">
        <v>10</v>
      </c>
      <c r="B16" s="41" t="s">
        <v>54</v>
      </c>
      <c r="C16" s="85" t="s">
        <v>55</v>
      </c>
      <c r="D16" s="31" t="s">
        <v>56</v>
      </c>
      <c r="E16" s="42" t="s">
        <v>57</v>
      </c>
      <c r="F16" s="43" t="s">
        <v>58</v>
      </c>
      <c r="G16" s="43" t="s">
        <v>58</v>
      </c>
      <c r="H16" s="27"/>
      <c r="I16" s="28"/>
      <c r="J16" s="17">
        <v>1320</v>
      </c>
      <c r="K16" s="18">
        <f t="shared" si="2"/>
        <v>35</v>
      </c>
      <c r="L16" s="19">
        <f t="shared" si="3"/>
        <v>34650</v>
      </c>
      <c r="M16" s="126"/>
      <c r="N16" s="20" t="s">
        <v>59</v>
      </c>
      <c r="O16" s="21">
        <v>35</v>
      </c>
      <c r="P16" s="17" t="str">
        <f t="shared" si="4"/>
        <v/>
      </c>
      <c r="Q16" s="22">
        <v>20</v>
      </c>
      <c r="R16" s="23" t="str">
        <f t="shared" si="0"/>
        <v/>
      </c>
      <c r="S16" s="22">
        <v>15</v>
      </c>
      <c r="T16" s="23" t="str">
        <f t="shared" si="1"/>
        <v/>
      </c>
    </row>
    <row r="17" spans="1:20" ht="39" customHeight="1" x14ac:dyDescent="0.15">
      <c r="A17" s="10">
        <v>11</v>
      </c>
      <c r="B17" s="41" t="s">
        <v>60</v>
      </c>
      <c r="C17" s="86"/>
      <c r="D17" s="31" t="s">
        <v>61</v>
      </c>
      <c r="E17" s="42" t="s">
        <v>62</v>
      </c>
      <c r="F17" s="43" t="s">
        <v>58</v>
      </c>
      <c r="G17" s="43"/>
      <c r="H17" s="27"/>
      <c r="I17" s="28"/>
      <c r="J17" s="17">
        <v>2250</v>
      </c>
      <c r="K17" s="18"/>
      <c r="L17" s="19"/>
      <c r="M17" s="126"/>
      <c r="N17" s="20" t="s">
        <v>59</v>
      </c>
      <c r="O17" s="21">
        <v>20</v>
      </c>
      <c r="P17" s="17" t="str">
        <f t="shared" si="4"/>
        <v/>
      </c>
      <c r="Q17" s="22">
        <v>10</v>
      </c>
      <c r="R17" s="23" t="str">
        <f t="shared" si="0"/>
        <v/>
      </c>
      <c r="S17" s="22">
        <v>10</v>
      </c>
      <c r="T17" s="23" t="str">
        <f t="shared" si="1"/>
        <v/>
      </c>
    </row>
    <row r="18" spans="1:20" ht="39" customHeight="1" x14ac:dyDescent="0.15">
      <c r="A18" s="10">
        <v>12</v>
      </c>
      <c r="B18" s="87" t="s">
        <v>63</v>
      </c>
      <c r="C18" s="89" t="s">
        <v>64</v>
      </c>
      <c r="D18" s="25" t="s">
        <v>65</v>
      </c>
      <c r="E18" s="44" t="s">
        <v>66</v>
      </c>
      <c r="F18" s="26" t="s">
        <v>32</v>
      </c>
      <c r="G18" s="25"/>
      <c r="H18" s="27"/>
      <c r="I18" s="28"/>
      <c r="J18" s="17">
        <v>100</v>
      </c>
      <c r="K18" s="18">
        <f t="shared" si="2"/>
        <v>30</v>
      </c>
      <c r="L18" s="19">
        <f t="shared" si="3"/>
        <v>2250</v>
      </c>
      <c r="M18" s="126"/>
      <c r="N18" s="20" t="s">
        <v>67</v>
      </c>
      <c r="O18" s="21">
        <f>Q18+S18</f>
        <v>30</v>
      </c>
      <c r="P18" s="17" t="str">
        <f t="shared" si="4"/>
        <v/>
      </c>
      <c r="Q18" s="22">
        <v>20</v>
      </c>
      <c r="R18" s="23" t="str">
        <f t="shared" si="0"/>
        <v/>
      </c>
      <c r="S18" s="22">
        <v>10</v>
      </c>
      <c r="T18" s="23" t="str">
        <f t="shared" si="1"/>
        <v/>
      </c>
    </row>
    <row r="19" spans="1:20" ht="39" customHeight="1" x14ac:dyDescent="0.15">
      <c r="A19" s="10">
        <v>13</v>
      </c>
      <c r="B19" s="88"/>
      <c r="C19" s="89"/>
      <c r="D19" s="25" t="s">
        <v>68</v>
      </c>
      <c r="E19" s="44" t="s">
        <v>69</v>
      </c>
      <c r="F19" s="26" t="s">
        <v>32</v>
      </c>
      <c r="G19" s="25"/>
      <c r="H19" s="27"/>
      <c r="I19" s="28"/>
      <c r="J19" s="17">
        <v>100</v>
      </c>
      <c r="K19" s="18"/>
      <c r="L19" s="19"/>
      <c r="M19" s="126"/>
      <c r="N19" s="26" t="s">
        <v>70</v>
      </c>
      <c r="O19" s="21">
        <v>10</v>
      </c>
      <c r="P19" s="17" t="str">
        <f t="shared" si="4"/>
        <v/>
      </c>
      <c r="Q19" s="22">
        <v>10</v>
      </c>
      <c r="R19" s="23" t="str">
        <f t="shared" si="0"/>
        <v/>
      </c>
      <c r="S19" s="22">
        <v>0</v>
      </c>
      <c r="T19" s="23" t="str">
        <f t="shared" si="1"/>
        <v/>
      </c>
    </row>
    <row r="20" spans="1:20" ht="39" customHeight="1" x14ac:dyDescent="0.15">
      <c r="A20" s="10">
        <v>14</v>
      </c>
      <c r="B20" s="45" t="s">
        <v>71</v>
      </c>
      <c r="C20" s="89"/>
      <c r="D20" s="25" t="s">
        <v>72</v>
      </c>
      <c r="E20" s="26" t="s">
        <v>67</v>
      </c>
      <c r="F20" s="26" t="s">
        <v>32</v>
      </c>
      <c r="G20" s="25"/>
      <c r="H20" s="27"/>
      <c r="I20" s="28"/>
      <c r="J20" s="17">
        <v>60</v>
      </c>
      <c r="K20" s="18">
        <f t="shared" si="2"/>
        <v>10</v>
      </c>
      <c r="L20" s="19">
        <f t="shared" si="3"/>
        <v>450</v>
      </c>
      <c r="M20" s="126"/>
      <c r="N20" s="26" t="s">
        <v>67</v>
      </c>
      <c r="O20" s="21">
        <v>10</v>
      </c>
      <c r="P20" s="17" t="str">
        <f t="shared" si="4"/>
        <v/>
      </c>
      <c r="Q20" s="22">
        <v>10</v>
      </c>
      <c r="R20" s="23" t="str">
        <f t="shared" si="0"/>
        <v/>
      </c>
      <c r="S20" s="22">
        <v>0</v>
      </c>
      <c r="T20" s="23" t="str">
        <f t="shared" si="1"/>
        <v/>
      </c>
    </row>
    <row r="21" spans="1:20" ht="39" customHeight="1" x14ac:dyDescent="0.15">
      <c r="A21" s="10">
        <v>15</v>
      </c>
      <c r="B21" s="46" t="s">
        <v>73</v>
      </c>
      <c r="C21" s="39" t="s">
        <v>74</v>
      </c>
      <c r="D21" s="25" t="s">
        <v>75</v>
      </c>
      <c r="E21" s="26" t="s">
        <v>67</v>
      </c>
      <c r="F21" s="26" t="s">
        <v>32</v>
      </c>
      <c r="G21" s="25"/>
      <c r="H21" s="27"/>
      <c r="I21" s="28"/>
      <c r="J21" s="17">
        <v>120</v>
      </c>
      <c r="K21" s="18"/>
      <c r="L21" s="19"/>
      <c r="M21" s="126"/>
      <c r="N21" s="26" t="s">
        <v>67</v>
      </c>
      <c r="O21" s="21">
        <v>10</v>
      </c>
      <c r="P21" s="17" t="str">
        <f t="shared" si="4"/>
        <v/>
      </c>
      <c r="Q21" s="22">
        <v>0</v>
      </c>
      <c r="R21" s="23" t="str">
        <f t="shared" si="0"/>
        <v/>
      </c>
      <c r="S21" s="22">
        <v>10</v>
      </c>
      <c r="T21" s="23" t="str">
        <f t="shared" si="1"/>
        <v/>
      </c>
    </row>
    <row r="22" spans="1:20" ht="39" customHeight="1" x14ac:dyDescent="0.15">
      <c r="A22" s="10">
        <v>16</v>
      </c>
      <c r="B22" s="47" t="s">
        <v>76</v>
      </c>
      <c r="C22" s="34" t="s">
        <v>77</v>
      </c>
      <c r="D22" s="31" t="s">
        <v>78</v>
      </c>
      <c r="E22" s="32" t="s">
        <v>59</v>
      </c>
      <c r="F22" s="26" t="s">
        <v>32</v>
      </c>
      <c r="G22" s="31"/>
      <c r="H22" s="27"/>
      <c r="I22" s="28"/>
      <c r="J22" s="17">
        <v>100</v>
      </c>
      <c r="K22" s="18">
        <f t="shared" si="2"/>
        <v>160</v>
      </c>
      <c r="L22" s="19">
        <f t="shared" si="3"/>
        <v>12000</v>
      </c>
      <c r="M22" s="126"/>
      <c r="N22" s="32" t="s">
        <v>59</v>
      </c>
      <c r="O22" s="21">
        <v>160</v>
      </c>
      <c r="P22" s="17" t="str">
        <f t="shared" si="4"/>
        <v/>
      </c>
      <c r="Q22" s="22">
        <v>80</v>
      </c>
      <c r="R22" s="23" t="str">
        <f t="shared" si="0"/>
        <v/>
      </c>
      <c r="S22" s="22">
        <v>80</v>
      </c>
      <c r="T22" s="23" t="str">
        <f t="shared" si="1"/>
        <v/>
      </c>
    </row>
    <row r="23" spans="1:20" ht="39" customHeight="1" x14ac:dyDescent="0.15">
      <c r="A23" s="10">
        <v>17</v>
      </c>
      <c r="B23" s="47" t="s">
        <v>79</v>
      </c>
      <c r="C23" s="39" t="s">
        <v>80</v>
      </c>
      <c r="D23" s="31" t="s">
        <v>81</v>
      </c>
      <c r="E23" s="32"/>
      <c r="F23" s="31" t="s">
        <v>82</v>
      </c>
      <c r="G23" s="31" t="s">
        <v>83</v>
      </c>
      <c r="H23" s="27"/>
      <c r="I23" s="28"/>
      <c r="J23" s="17">
        <v>90</v>
      </c>
      <c r="K23" s="18">
        <f t="shared" si="2"/>
        <v>65</v>
      </c>
      <c r="L23" s="19">
        <f t="shared" si="3"/>
        <v>4420</v>
      </c>
      <c r="M23" s="126"/>
      <c r="N23" s="20" t="s">
        <v>84</v>
      </c>
      <c r="O23" s="21">
        <v>65</v>
      </c>
      <c r="P23" s="17" t="str">
        <f t="shared" si="4"/>
        <v/>
      </c>
      <c r="Q23" s="22">
        <v>35</v>
      </c>
      <c r="R23" s="23" t="str">
        <f t="shared" si="0"/>
        <v/>
      </c>
      <c r="S23" s="22">
        <v>30</v>
      </c>
      <c r="T23" s="23" t="str">
        <f t="shared" si="1"/>
        <v/>
      </c>
    </row>
    <row r="24" spans="1:20" ht="39" customHeight="1" x14ac:dyDescent="0.15">
      <c r="A24" s="10">
        <v>18</v>
      </c>
      <c r="B24" s="40" t="s">
        <v>85</v>
      </c>
      <c r="C24" s="73" t="s">
        <v>86</v>
      </c>
      <c r="D24" s="31" t="s">
        <v>87</v>
      </c>
      <c r="E24" s="26"/>
      <c r="F24" s="48" t="s">
        <v>88</v>
      </c>
      <c r="G24" s="48" t="s">
        <v>89</v>
      </c>
      <c r="H24" s="27"/>
      <c r="I24" s="28"/>
      <c r="J24" s="17">
        <v>90</v>
      </c>
      <c r="K24" s="18">
        <f t="shared" si="2"/>
        <v>280</v>
      </c>
      <c r="L24" s="19">
        <f t="shared" si="3"/>
        <v>19040</v>
      </c>
      <c r="M24" s="126"/>
      <c r="N24" s="20" t="s">
        <v>33</v>
      </c>
      <c r="O24" s="21">
        <v>280</v>
      </c>
      <c r="P24" s="17" t="str">
        <f t="shared" si="4"/>
        <v/>
      </c>
      <c r="Q24" s="22">
        <v>140</v>
      </c>
      <c r="R24" s="23" t="str">
        <f t="shared" si="0"/>
        <v/>
      </c>
      <c r="S24" s="22">
        <v>140</v>
      </c>
      <c r="T24" s="23" t="str">
        <f t="shared" si="1"/>
        <v/>
      </c>
    </row>
    <row r="25" spans="1:20" ht="39" customHeight="1" x14ac:dyDescent="0.15">
      <c r="A25" s="10">
        <v>19</v>
      </c>
      <c r="B25" s="40" t="s">
        <v>90</v>
      </c>
      <c r="C25" s="74"/>
      <c r="D25" s="31" t="s">
        <v>91</v>
      </c>
      <c r="E25" s="26"/>
      <c r="F25" s="48" t="s">
        <v>92</v>
      </c>
      <c r="G25" s="48"/>
      <c r="H25" s="27"/>
      <c r="I25" s="28"/>
      <c r="J25" s="17">
        <v>410</v>
      </c>
      <c r="K25" s="18"/>
      <c r="L25" s="19"/>
      <c r="M25" s="126"/>
      <c r="N25" s="20" t="s">
        <v>33</v>
      </c>
      <c r="O25" s="21">
        <v>1</v>
      </c>
      <c r="P25" s="17" t="str">
        <f t="shared" si="4"/>
        <v/>
      </c>
      <c r="Q25" s="22">
        <v>0</v>
      </c>
      <c r="R25" s="23" t="str">
        <f t="shared" si="0"/>
        <v/>
      </c>
      <c r="S25" s="22">
        <v>1</v>
      </c>
      <c r="T25" s="23" t="str">
        <f t="shared" si="1"/>
        <v/>
      </c>
    </row>
    <row r="26" spans="1:20" ht="39" customHeight="1" x14ac:dyDescent="0.15">
      <c r="A26" s="10">
        <v>20</v>
      </c>
      <c r="B26" s="49" t="s">
        <v>93</v>
      </c>
      <c r="C26" s="50" t="s">
        <v>94</v>
      </c>
      <c r="D26" s="31" t="s">
        <v>95</v>
      </c>
      <c r="E26" s="26"/>
      <c r="F26" s="48" t="s">
        <v>96</v>
      </c>
      <c r="G26" s="48" t="s">
        <v>97</v>
      </c>
      <c r="H26" s="27"/>
      <c r="I26" s="28"/>
      <c r="J26" s="17">
        <v>810</v>
      </c>
      <c r="K26" s="18">
        <v>20</v>
      </c>
      <c r="L26" s="19">
        <v>12160</v>
      </c>
      <c r="M26" s="126"/>
      <c r="N26" s="20" t="s">
        <v>98</v>
      </c>
      <c r="O26" s="21">
        <v>1</v>
      </c>
      <c r="P26" s="17" t="str">
        <f t="shared" si="4"/>
        <v/>
      </c>
      <c r="Q26" s="22">
        <v>0</v>
      </c>
      <c r="R26" s="23" t="str">
        <f t="shared" si="0"/>
        <v/>
      </c>
      <c r="S26" s="22">
        <v>1</v>
      </c>
      <c r="T26" s="23" t="str">
        <f t="shared" si="1"/>
        <v/>
      </c>
    </row>
    <row r="27" spans="1:20" ht="39" customHeight="1" x14ac:dyDescent="0.15">
      <c r="A27" s="10">
        <v>21</v>
      </c>
      <c r="B27" s="49" t="s">
        <v>99</v>
      </c>
      <c r="C27" s="50" t="s">
        <v>100</v>
      </c>
      <c r="D27" s="31" t="s">
        <v>101</v>
      </c>
      <c r="E27" s="26"/>
      <c r="F27" s="48" t="s">
        <v>53</v>
      </c>
      <c r="G27" s="48"/>
      <c r="H27" s="27"/>
      <c r="I27" s="28"/>
      <c r="J27" s="17">
        <v>850</v>
      </c>
      <c r="K27" s="18">
        <v>2</v>
      </c>
      <c r="L27" s="19">
        <v>1276</v>
      </c>
      <c r="M27" s="126"/>
      <c r="N27" s="20" t="s">
        <v>102</v>
      </c>
      <c r="O27" s="21">
        <v>2</v>
      </c>
      <c r="P27" s="17" t="str">
        <f t="shared" si="4"/>
        <v/>
      </c>
      <c r="Q27" s="22">
        <v>0</v>
      </c>
      <c r="R27" s="23" t="str">
        <f t="shared" si="0"/>
        <v/>
      </c>
      <c r="S27" s="22">
        <v>2</v>
      </c>
      <c r="T27" s="23" t="str">
        <f t="shared" si="1"/>
        <v/>
      </c>
    </row>
    <row r="28" spans="1:20" ht="39" customHeight="1" x14ac:dyDescent="0.15">
      <c r="A28" s="10">
        <v>22</v>
      </c>
      <c r="B28" s="75" t="s">
        <v>103</v>
      </c>
      <c r="C28" s="78" t="s">
        <v>104</v>
      </c>
      <c r="D28" s="51" t="s">
        <v>105</v>
      </c>
      <c r="E28" s="26" t="s">
        <v>106</v>
      </c>
      <c r="F28" s="25" t="s">
        <v>107</v>
      </c>
      <c r="G28" s="25" t="s">
        <v>108</v>
      </c>
      <c r="H28" s="27"/>
      <c r="I28" s="28"/>
      <c r="J28" s="17">
        <v>1600</v>
      </c>
      <c r="K28" s="18">
        <f t="shared" si="2"/>
        <v>1</v>
      </c>
      <c r="L28" s="19">
        <f t="shared" si="3"/>
        <v>1200</v>
      </c>
      <c r="M28" s="126"/>
      <c r="N28" s="20" t="s">
        <v>33</v>
      </c>
      <c r="O28" s="21">
        <f>Q28+S28</f>
        <v>1</v>
      </c>
      <c r="P28" s="17" t="str">
        <f t="shared" si="4"/>
        <v/>
      </c>
      <c r="Q28" s="22">
        <v>1</v>
      </c>
      <c r="R28" s="23" t="str">
        <f t="shared" si="0"/>
        <v/>
      </c>
      <c r="S28" s="22">
        <v>0</v>
      </c>
      <c r="T28" s="23" t="str">
        <f t="shared" si="1"/>
        <v/>
      </c>
    </row>
    <row r="29" spans="1:20" ht="39" customHeight="1" x14ac:dyDescent="0.15">
      <c r="A29" s="10">
        <v>23</v>
      </c>
      <c r="B29" s="76"/>
      <c r="C29" s="78"/>
      <c r="D29" s="51" t="s">
        <v>109</v>
      </c>
      <c r="E29" s="26" t="s">
        <v>110</v>
      </c>
      <c r="F29" s="25" t="s">
        <v>107</v>
      </c>
      <c r="G29" s="25"/>
      <c r="H29" s="27"/>
      <c r="I29" s="28"/>
      <c r="J29" s="17">
        <v>1200</v>
      </c>
      <c r="K29" s="18"/>
      <c r="L29" s="19"/>
      <c r="M29" s="126"/>
      <c r="N29" s="20" t="s">
        <v>33</v>
      </c>
      <c r="O29" s="21">
        <v>1</v>
      </c>
      <c r="P29" s="17" t="str">
        <f t="shared" si="4"/>
        <v/>
      </c>
      <c r="Q29" s="22">
        <v>1</v>
      </c>
      <c r="R29" s="23" t="str">
        <f t="shared" si="0"/>
        <v/>
      </c>
      <c r="S29" s="22">
        <v>0</v>
      </c>
      <c r="T29" s="23" t="str">
        <f t="shared" si="1"/>
        <v/>
      </c>
    </row>
    <row r="30" spans="1:20" ht="39" customHeight="1" x14ac:dyDescent="0.15">
      <c r="A30" s="10">
        <v>24</v>
      </c>
      <c r="B30" s="76"/>
      <c r="C30" s="78"/>
      <c r="D30" s="51" t="s">
        <v>111</v>
      </c>
      <c r="E30" s="26" t="s">
        <v>112</v>
      </c>
      <c r="F30" s="25" t="s">
        <v>113</v>
      </c>
      <c r="G30" s="25" t="s">
        <v>114</v>
      </c>
      <c r="H30" s="27"/>
      <c r="I30" s="28"/>
      <c r="J30" s="17">
        <v>1300</v>
      </c>
      <c r="K30" s="18">
        <f t="shared" si="2"/>
        <v>3</v>
      </c>
      <c r="L30" s="19">
        <f t="shared" si="3"/>
        <v>2925</v>
      </c>
      <c r="M30" s="126"/>
      <c r="N30" s="20" t="s">
        <v>33</v>
      </c>
      <c r="O30" s="21">
        <v>3</v>
      </c>
      <c r="P30" s="17" t="str">
        <f t="shared" si="4"/>
        <v/>
      </c>
      <c r="Q30" s="22">
        <v>3</v>
      </c>
      <c r="R30" s="23" t="str">
        <f t="shared" si="0"/>
        <v/>
      </c>
      <c r="S30" s="22">
        <v>0</v>
      </c>
      <c r="T30" s="23" t="str">
        <f t="shared" si="1"/>
        <v/>
      </c>
    </row>
    <row r="31" spans="1:20" ht="39" customHeight="1" x14ac:dyDescent="0.15">
      <c r="A31" s="10">
        <v>25</v>
      </c>
      <c r="B31" s="77"/>
      <c r="C31" s="78"/>
      <c r="D31" s="51" t="s">
        <v>115</v>
      </c>
      <c r="E31" s="26" t="s">
        <v>116</v>
      </c>
      <c r="F31" s="25" t="s">
        <v>113</v>
      </c>
      <c r="G31" s="25" t="s">
        <v>114</v>
      </c>
      <c r="H31" s="27"/>
      <c r="I31" s="28"/>
      <c r="J31" s="17">
        <v>1300</v>
      </c>
      <c r="K31" s="18">
        <f t="shared" si="2"/>
        <v>5</v>
      </c>
      <c r="L31" s="19">
        <f t="shared" si="3"/>
        <v>4875</v>
      </c>
      <c r="M31" s="126"/>
      <c r="N31" s="20" t="s">
        <v>33</v>
      </c>
      <c r="O31" s="21">
        <v>5</v>
      </c>
      <c r="P31" s="17" t="str">
        <f t="shared" si="4"/>
        <v/>
      </c>
      <c r="Q31" s="22">
        <v>3</v>
      </c>
      <c r="R31" s="23" t="str">
        <f t="shared" si="0"/>
        <v/>
      </c>
      <c r="S31" s="22">
        <v>2</v>
      </c>
      <c r="T31" s="23" t="str">
        <f t="shared" si="1"/>
        <v/>
      </c>
    </row>
    <row r="32" spans="1:20" ht="39" customHeight="1" x14ac:dyDescent="0.15">
      <c r="A32" s="10">
        <v>26</v>
      </c>
      <c r="B32" s="47" t="s">
        <v>117</v>
      </c>
      <c r="C32" s="52" t="s">
        <v>118</v>
      </c>
      <c r="D32" s="25" t="s">
        <v>119</v>
      </c>
      <c r="E32" s="26"/>
      <c r="F32" s="25" t="s">
        <v>120</v>
      </c>
      <c r="G32" s="25" t="s">
        <v>121</v>
      </c>
      <c r="H32" s="53"/>
      <c r="I32" s="54"/>
      <c r="J32" s="17">
        <v>160</v>
      </c>
      <c r="K32" s="18">
        <f t="shared" si="2"/>
        <v>4</v>
      </c>
      <c r="L32" s="19">
        <f t="shared" si="3"/>
        <v>480</v>
      </c>
      <c r="M32" s="126"/>
      <c r="N32" s="20" t="s">
        <v>33</v>
      </c>
      <c r="O32" s="21">
        <v>4</v>
      </c>
      <c r="P32" s="17" t="str">
        <f t="shared" si="4"/>
        <v/>
      </c>
      <c r="Q32" s="22">
        <v>2</v>
      </c>
      <c r="R32" s="23" t="str">
        <f t="shared" si="0"/>
        <v/>
      </c>
      <c r="S32" s="22">
        <v>2</v>
      </c>
      <c r="T32" s="23" t="str">
        <f t="shared" si="1"/>
        <v/>
      </c>
    </row>
    <row r="33" spans="1:20" ht="39" customHeight="1" x14ac:dyDescent="0.15">
      <c r="A33" s="10">
        <v>27</v>
      </c>
      <c r="B33" s="55" t="s">
        <v>122</v>
      </c>
      <c r="C33" s="34" t="s">
        <v>123</v>
      </c>
      <c r="D33" s="25" t="s">
        <v>124</v>
      </c>
      <c r="E33" s="26"/>
      <c r="F33" s="25" t="s">
        <v>88</v>
      </c>
      <c r="G33" s="25"/>
      <c r="H33" s="27"/>
      <c r="I33" s="28"/>
      <c r="J33" s="17">
        <v>1280</v>
      </c>
      <c r="K33" s="18">
        <f t="shared" si="2"/>
        <v>1</v>
      </c>
      <c r="L33" s="19">
        <f t="shared" si="3"/>
        <v>960</v>
      </c>
      <c r="M33" s="126"/>
      <c r="N33" s="20" t="s">
        <v>98</v>
      </c>
      <c r="O33" s="21">
        <v>1</v>
      </c>
      <c r="P33" s="17" t="str">
        <f t="shared" si="4"/>
        <v/>
      </c>
      <c r="Q33" s="22">
        <v>1</v>
      </c>
      <c r="R33" s="23" t="str">
        <f t="shared" si="0"/>
        <v/>
      </c>
      <c r="S33" s="22">
        <v>0</v>
      </c>
      <c r="T33" s="23" t="str">
        <f t="shared" si="1"/>
        <v/>
      </c>
    </row>
    <row r="34" spans="1:20" ht="39" customHeight="1" thickBot="1" x14ac:dyDescent="0.2">
      <c r="A34" s="10">
        <v>28</v>
      </c>
      <c r="B34" s="56" t="s">
        <v>125</v>
      </c>
      <c r="C34" s="57" t="s">
        <v>126</v>
      </c>
      <c r="D34" s="25" t="s">
        <v>127</v>
      </c>
      <c r="E34" s="58" t="s">
        <v>128</v>
      </c>
      <c r="F34" s="25" t="s">
        <v>129</v>
      </c>
      <c r="G34" s="25" t="s">
        <v>130</v>
      </c>
      <c r="H34" s="27"/>
      <c r="I34" s="28"/>
      <c r="J34" s="17">
        <v>5200</v>
      </c>
      <c r="K34" s="18">
        <f t="shared" si="2"/>
        <v>3</v>
      </c>
      <c r="L34" s="19">
        <f t="shared" si="3"/>
        <v>11700</v>
      </c>
      <c r="M34" s="128"/>
      <c r="N34" s="20" t="s">
        <v>98</v>
      </c>
      <c r="O34" s="21">
        <v>3</v>
      </c>
      <c r="P34" s="17" t="str">
        <f t="shared" si="4"/>
        <v/>
      </c>
      <c r="Q34" s="22">
        <v>1</v>
      </c>
      <c r="R34" s="23" t="str">
        <f t="shared" si="0"/>
        <v/>
      </c>
      <c r="S34" s="22">
        <v>2</v>
      </c>
      <c r="T34" s="23" t="str">
        <f t="shared" si="1"/>
        <v/>
      </c>
    </row>
    <row r="35" spans="1:20" ht="42" customHeight="1" x14ac:dyDescent="0.15">
      <c r="B35" s="59"/>
      <c r="C35" s="59"/>
      <c r="D35" s="4"/>
      <c r="E35" s="6"/>
      <c r="F35" s="4"/>
      <c r="G35" s="6"/>
      <c r="H35" s="6"/>
      <c r="I35" s="6"/>
      <c r="J35" s="60"/>
      <c r="K35" s="61" t="s">
        <v>131</v>
      </c>
      <c r="L35" s="62">
        <f>SUM(L7:L34)</f>
        <v>220501</v>
      </c>
      <c r="M35" s="60"/>
      <c r="N35" s="60"/>
      <c r="O35" s="63" t="s">
        <v>132</v>
      </c>
      <c r="P35" s="64" t="str">
        <f>IF(SUM(P7:P34)=0,"",SUM(P7:P34))</f>
        <v/>
      </c>
      <c r="Q35" s="79" t="s">
        <v>133</v>
      </c>
      <c r="R35" s="65" t="str">
        <f>IF(SUM(R7:R34)=0,"",SUM(R7:R34))</f>
        <v/>
      </c>
      <c r="S35" s="79" t="s">
        <v>134</v>
      </c>
      <c r="T35" s="65" t="str">
        <f>IF(SUM(T7:T34)=0,"",SUM(T7:T34))</f>
        <v/>
      </c>
    </row>
    <row r="36" spans="1:20" ht="42" customHeight="1" x14ac:dyDescent="0.2">
      <c r="A36" s="66" t="s">
        <v>135</v>
      </c>
      <c r="B36" s="67"/>
      <c r="C36" s="68"/>
      <c r="D36" s="4"/>
      <c r="E36" s="6"/>
      <c r="F36" s="4"/>
      <c r="G36" s="59" t="s">
        <v>136</v>
      </c>
      <c r="H36" s="6"/>
      <c r="I36" s="6"/>
      <c r="J36" s="60"/>
      <c r="K36" s="61" t="s">
        <v>137</v>
      </c>
      <c r="L36" s="62">
        <f>ROUNDDOWN(L35*1.08,0)</f>
        <v>238141</v>
      </c>
      <c r="M36" s="60"/>
      <c r="N36" s="60"/>
      <c r="O36" s="63" t="s">
        <v>138</v>
      </c>
      <c r="P36" s="69" t="str">
        <f>IF(P35="","",ROUNDDOWN(P35*0.08,0))</f>
        <v/>
      </c>
      <c r="Q36" s="80"/>
      <c r="R36" s="70" t="str">
        <f>IF(R35="","",ROUNDDOWN(R35*0.08,0))</f>
        <v/>
      </c>
      <c r="S36" s="80"/>
      <c r="T36" s="70" t="str">
        <f>IF(T35="","",ROUNDDOWN(T35*0.08,0))</f>
        <v/>
      </c>
    </row>
    <row r="37" spans="1:20" ht="42" customHeight="1" x14ac:dyDescent="0.15">
      <c r="A37" s="66" t="s">
        <v>139</v>
      </c>
      <c r="B37" s="68"/>
      <c r="C37" s="68"/>
      <c r="D37" s="4"/>
      <c r="E37" s="6"/>
      <c r="F37" s="4"/>
      <c r="G37" s="6"/>
      <c r="H37" s="6"/>
      <c r="I37" s="6"/>
      <c r="J37" s="60"/>
      <c r="K37" s="71"/>
      <c r="L37" s="4"/>
      <c r="M37" s="60"/>
      <c r="N37" s="60"/>
      <c r="O37" s="63" t="s">
        <v>140</v>
      </c>
      <c r="P37" s="64" t="str">
        <f>IF(P35="","",P35+P36)</f>
        <v/>
      </c>
      <c r="Q37" s="81"/>
      <c r="R37" s="65" t="str">
        <f>IF(R35="","",R35+R36)</f>
        <v/>
      </c>
      <c r="S37" s="81"/>
      <c r="T37" s="65" t="str">
        <f>IF(T35="","",T35+T36)</f>
        <v/>
      </c>
    </row>
  </sheetData>
  <sheetProtection password="C6DB" sheet="1" objects="1" scenarios="1"/>
  <mergeCells count="33">
    <mergeCell ref="M4:M6"/>
    <mergeCell ref="A1:T1"/>
    <mergeCell ref="A2:T2"/>
    <mergeCell ref="Q3:T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N4:N6"/>
    <mergeCell ref="O4:P5"/>
    <mergeCell ref="Q4:R4"/>
    <mergeCell ref="S4:T4"/>
    <mergeCell ref="Q5:R5"/>
    <mergeCell ref="S5:T5"/>
    <mergeCell ref="C7:C8"/>
    <mergeCell ref="B11:B12"/>
    <mergeCell ref="C11:C12"/>
    <mergeCell ref="C16:C17"/>
    <mergeCell ref="B18:B19"/>
    <mergeCell ref="C18:C20"/>
    <mergeCell ref="C24:C25"/>
    <mergeCell ref="B28:B31"/>
    <mergeCell ref="C28:C31"/>
    <mergeCell ref="Q35:Q37"/>
    <mergeCell ref="S35:S3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2018-02-21T04:16:55Z</dcterms:created>
  <dcterms:modified xsi:type="dcterms:W3CDTF">2018-02-21T04:54:22Z</dcterms:modified>
</cp:coreProperties>
</file>